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Onze route" sheetId="1" r:id="rId1"/>
  </sheets>
  <definedNames>
    <definedName name="_xlnm.Print_Area" localSheetId="0">'Onze route'!$A$1:$J$72</definedName>
    <definedName name="HTML_CodePage" hidden="1">1252</definedName>
    <definedName name="HTML_Control" hidden="1">{"'Onze route'!$A$1:$J$82"}</definedName>
    <definedName name="HTML_Description" hidden="1">""</definedName>
    <definedName name="HTML_Email" hidden="1">""</definedName>
    <definedName name="HTML_Header" hidden="1">"Onze route"</definedName>
    <definedName name="HTML_LastUpdate" hidden="1">"09-09-2002"</definedName>
    <definedName name="HTML_LineAfter" hidden="1">FALSE</definedName>
    <definedName name="HTML_LineBefore" hidden="1">FALSE</definedName>
    <definedName name="HTML_Name" hidden="1">"J. Wortel"</definedName>
    <definedName name="HTML_OBDlg2" hidden="1">TRUE</definedName>
    <definedName name="HTML_OBDlg4" hidden="1">TRUE</definedName>
    <definedName name="HTML_OS" hidden="1">0</definedName>
    <definedName name="HTML_PathFile" hidden="1">"C:\Mijn documenten\HTML.htm"</definedName>
    <definedName name="HTML_Title" hidden="1">"Tour de Monte Rosa"</definedName>
  </definedNames>
  <calcPr fullCalcOnLoad="1"/>
</workbook>
</file>

<file path=xl/sharedStrings.xml><?xml version="1.0" encoding="utf-8"?>
<sst xmlns="http://schemas.openxmlformats.org/spreadsheetml/2006/main" count="92" uniqueCount="79">
  <si>
    <t>Plaats</t>
  </si>
  <si>
    <t>Hoogte</t>
  </si>
  <si>
    <t>Tijd</t>
  </si>
  <si>
    <t>Overnachting</t>
  </si>
  <si>
    <t>Tijd(acc)</t>
  </si>
  <si>
    <t>Omhoog</t>
  </si>
  <si>
    <t>Omlaag</t>
  </si>
  <si>
    <t>Stijging</t>
  </si>
  <si>
    <t>Km</t>
  </si>
  <si>
    <t>Dag 1</t>
  </si>
  <si>
    <t>Dag 2</t>
  </si>
  <si>
    <t>Dag 3</t>
  </si>
  <si>
    <t>Dag 4</t>
  </si>
  <si>
    <t>Dag 5</t>
  </si>
  <si>
    <t>Dag 6</t>
  </si>
  <si>
    <t>Dag 7</t>
  </si>
  <si>
    <t>Totaal</t>
  </si>
  <si>
    <t>Telefoon</t>
  </si>
  <si>
    <t xml:space="preserve"> </t>
  </si>
  <si>
    <t>Innertkirchen</t>
  </si>
  <si>
    <t>P 1190</t>
  </si>
  <si>
    <t>P 1610</t>
  </si>
  <si>
    <t>Stuwdam</t>
  </si>
  <si>
    <t>P 2020</t>
  </si>
  <si>
    <t>P 2187</t>
  </si>
  <si>
    <t>Gaulihütte</t>
  </si>
  <si>
    <t>P 1941</t>
  </si>
  <si>
    <t>P 1679</t>
  </si>
  <si>
    <t>P 2160</t>
  </si>
  <si>
    <t>Dossenhütte</t>
  </si>
  <si>
    <t xml:space="preserve"> +41(0)339714494</t>
  </si>
  <si>
    <t>P 2425</t>
  </si>
  <si>
    <t>P 2095</t>
  </si>
  <si>
    <t>Grosse Scheidegg</t>
  </si>
  <si>
    <t>Hotel Grosse Scheidegg</t>
  </si>
  <si>
    <t>+41(0)338536716</t>
  </si>
  <si>
    <t>Chrinnenboden</t>
  </si>
  <si>
    <t>Schwarzhorn</t>
  </si>
  <si>
    <t>Klettersteig</t>
  </si>
  <si>
    <t>Berghaus First</t>
  </si>
  <si>
    <t>+41(0)338531284</t>
  </si>
  <si>
    <t>Bachsee</t>
  </si>
  <si>
    <t>Bort</t>
  </si>
  <si>
    <t>Grindelwald</t>
  </si>
  <si>
    <t>P 1487</t>
  </si>
  <si>
    <t>Alpiglen</t>
  </si>
  <si>
    <t>+41(0)338531130</t>
  </si>
  <si>
    <t>Station Eigergletscher</t>
  </si>
  <si>
    <t>Kleine Scheidegg</t>
  </si>
  <si>
    <t>Wengeralp(via Rinderhitta)</t>
  </si>
  <si>
    <t>Trümmelbach</t>
  </si>
  <si>
    <t>Gimmelwald</t>
  </si>
  <si>
    <t>Pension Gimmelwald</t>
  </si>
  <si>
    <t xml:space="preserve"> +41(0)338551730</t>
  </si>
  <si>
    <t>P 1780</t>
  </si>
  <si>
    <t>Rotstockhütte</t>
  </si>
  <si>
    <t>Sefinenfurgge</t>
  </si>
  <si>
    <t>Gspaltenhornhütte</t>
  </si>
  <si>
    <t xml:space="preserve"> +41(0)336761629</t>
  </si>
  <si>
    <t>Gamchi</t>
  </si>
  <si>
    <t>P 2053</t>
  </si>
  <si>
    <t>Hohtürli</t>
  </si>
  <si>
    <t>Oberbärgli</t>
  </si>
  <si>
    <t>Oeschinensee</t>
  </si>
  <si>
    <t>Dag 8</t>
  </si>
  <si>
    <t>Dag 9</t>
  </si>
  <si>
    <t>Kandersteg</t>
  </si>
  <si>
    <t>Station Kandersteg</t>
  </si>
  <si>
    <t>Hotel des Alpes Alpiglen</t>
  </si>
  <si>
    <t>Berghaus am Oeschinensee</t>
  </si>
  <si>
    <t xml:space="preserve"> +41(0)336751166</t>
  </si>
  <si>
    <t>+41(0)339713166</t>
  </si>
  <si>
    <t>Lastige afdaling (2e)</t>
  </si>
  <si>
    <t>normale afdaling</t>
  </si>
  <si>
    <t>P 1850 (splitsing links Mattensee)</t>
  </si>
  <si>
    <t>P 2187 (splitsing links Tälligrat)</t>
  </si>
  <si>
    <t>P 1497 (splitsing Gauli/Dossen)</t>
  </si>
  <si>
    <t>Terras Rosenlaui(Gletscherschlucht)</t>
  </si>
  <si>
    <t xml:space="preserve">P 1850 </t>
  </si>
</sst>
</file>

<file path=xl/styles.xml><?xml version="1.0" encoding="utf-8"?>
<styleSheet xmlns="http://schemas.openxmlformats.org/spreadsheetml/2006/main">
  <numFmts count="1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"/>
  </numFmts>
  <fonts count="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 horizontal="left"/>
    </xf>
    <xf numFmtId="2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2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2" xfId="0" applyFont="1" applyFill="1" applyBorder="1" applyAlignment="1">
      <alignment horizontal="left"/>
    </xf>
    <xf numFmtId="20" fontId="1" fillId="0" borderId="0" xfId="0" applyNumberFormat="1" applyFont="1" applyAlignment="1">
      <alignment/>
    </xf>
    <xf numFmtId="0" fontId="2" fillId="0" borderId="2" xfId="0" applyFont="1" applyFill="1" applyBorder="1" applyAlignment="1">
      <alignment/>
    </xf>
    <xf numFmtId="20" fontId="2" fillId="0" borderId="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/>
    </xf>
    <xf numFmtId="2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6" fontId="2" fillId="0" borderId="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49" fontId="2" fillId="0" borderId="2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49" fontId="2" fillId="0" borderId="2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2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2" xfId="16" applyFill="1" applyBorder="1" applyAlignment="1">
      <alignment/>
    </xf>
    <xf numFmtId="20" fontId="5" fillId="0" borderId="2" xfId="16" applyNumberForma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auli.ch/" TargetMode="External" /><Relationship Id="rId2" Type="http://schemas.openxmlformats.org/officeDocument/2006/relationships/hyperlink" Target="http://www.dossenhuette.ch/" TargetMode="External" /><Relationship Id="rId3" Type="http://schemas.openxmlformats.org/officeDocument/2006/relationships/hyperlink" Target="http://www.grossescheidegg.ch.vu/" TargetMode="External" /><Relationship Id="rId4" Type="http://schemas.openxmlformats.org/officeDocument/2006/relationships/hyperlink" Target="http://www.berghausfirst.ch/" TargetMode="External" /><Relationship Id="rId5" Type="http://schemas.openxmlformats.org/officeDocument/2006/relationships/hyperlink" Target="http://www.pensiongimmelwald.ch/" TargetMode="External" /><Relationship Id="rId6" Type="http://schemas.openxmlformats.org/officeDocument/2006/relationships/hyperlink" Target="http://www.gspaltenhornhuette.ch/" TargetMode="External" /><Relationship Id="rId7" Type="http://schemas.openxmlformats.org/officeDocument/2006/relationships/hyperlink" Target="http://www.gspaltenhornhuette.ch/" TargetMode="External" /><Relationship Id="rId8" Type="http://schemas.openxmlformats.org/officeDocument/2006/relationships/hyperlink" Target="http://www.kandersteg.ch/english/plan/unter_berg.html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tabSelected="1" workbookViewId="0" topLeftCell="A1">
      <pane ySplit="1" topLeftCell="BM2" activePane="bottomLeft" state="frozen"/>
      <selection pane="topLeft" activeCell="A1" sqref="A1"/>
      <selection pane="bottomLeft" activeCell="D68" sqref="D68"/>
    </sheetView>
  </sheetViews>
  <sheetFormatPr defaultColWidth="9.140625" defaultRowHeight="12.75"/>
  <cols>
    <col min="1" max="1" width="29.7109375" style="1" customWidth="1"/>
    <col min="2" max="2" width="6.28125" style="24" customWidth="1"/>
    <col min="3" max="3" width="4.57421875" style="1" customWidth="1"/>
    <col min="4" max="4" width="7.421875" style="17" customWidth="1"/>
    <col min="5" max="5" width="7.28125" style="1" customWidth="1"/>
    <col min="6" max="6" width="4.421875" style="1" customWidth="1"/>
    <col min="7" max="7" width="24.421875" style="1" customWidth="1"/>
    <col min="8" max="8" width="8.00390625" style="1" customWidth="1"/>
    <col min="9" max="9" width="8.7109375" style="9" customWidth="1"/>
    <col min="10" max="10" width="15.140625" style="17" customWidth="1"/>
  </cols>
  <sheetData>
    <row r="1" spans="1:10" ht="12.75">
      <c r="A1" s="2" t="s">
        <v>0</v>
      </c>
      <c r="B1" s="20" t="s">
        <v>1</v>
      </c>
      <c r="C1" s="3" t="s">
        <v>2</v>
      </c>
      <c r="D1" s="4" t="s">
        <v>5</v>
      </c>
      <c r="E1" s="4" t="s">
        <v>6</v>
      </c>
      <c r="F1" s="4" t="s">
        <v>8</v>
      </c>
      <c r="G1" s="4" t="s">
        <v>3</v>
      </c>
      <c r="H1" s="4" t="s">
        <v>7</v>
      </c>
      <c r="I1" s="3" t="s">
        <v>4</v>
      </c>
      <c r="J1" s="3" t="s">
        <v>17</v>
      </c>
    </row>
    <row r="2" spans="1:10" ht="12.75">
      <c r="A2" s="15"/>
      <c r="B2" s="23"/>
      <c r="C2" s="27"/>
      <c r="D2" s="28"/>
      <c r="E2" s="28"/>
      <c r="F2" s="28"/>
      <c r="G2" s="28"/>
      <c r="H2" s="28"/>
      <c r="I2" s="27"/>
      <c r="J2" s="27"/>
    </row>
    <row r="3" spans="1:9" ht="12.75">
      <c r="A3" s="5" t="s">
        <v>19</v>
      </c>
      <c r="B3" s="21">
        <v>643</v>
      </c>
      <c r="C3" s="6"/>
      <c r="D3" s="7">
        <v>0</v>
      </c>
      <c r="E3" s="7">
        <v>0</v>
      </c>
      <c r="F3" s="7"/>
      <c r="G3" s="7"/>
      <c r="H3" s="7">
        <v>0</v>
      </c>
      <c r="I3" s="6">
        <v>0</v>
      </c>
    </row>
    <row r="4" spans="1:9" ht="15" customHeight="1">
      <c r="A4" s="5" t="s">
        <v>20</v>
      </c>
      <c r="B4" s="21">
        <v>1190</v>
      </c>
      <c r="C4" s="6">
        <v>0.07291666666666667</v>
      </c>
      <c r="D4" s="7">
        <f>SUM(B4-B3)</f>
        <v>547</v>
      </c>
      <c r="E4" s="7">
        <v>0</v>
      </c>
      <c r="F4" s="7">
        <v>6</v>
      </c>
      <c r="G4" s="7"/>
      <c r="H4" s="7">
        <f aca="true" t="shared" si="0" ref="H4:H10">SUM(D4:E4)</f>
        <v>547</v>
      </c>
      <c r="I4" s="6">
        <f>SUM(C3:$C$4)</f>
        <v>0.07291666666666667</v>
      </c>
    </row>
    <row r="5" spans="1:9" ht="12.75">
      <c r="A5" s="5" t="s">
        <v>21</v>
      </c>
      <c r="B5" s="21">
        <v>1610</v>
      </c>
      <c r="C5" s="6">
        <v>0.04861111111111111</v>
      </c>
      <c r="D5" s="7">
        <f aca="true" t="shared" si="1" ref="D5:D10">SUM(B5-B4)</f>
        <v>420</v>
      </c>
      <c r="E5" s="7">
        <v>0</v>
      </c>
      <c r="F5" s="7">
        <v>3</v>
      </c>
      <c r="G5" s="7"/>
      <c r="H5" s="7">
        <f t="shared" si="0"/>
        <v>420</v>
      </c>
      <c r="I5" s="6">
        <f>SUM(C$3:$C5)</f>
        <v>0.12152777777777779</v>
      </c>
    </row>
    <row r="6" spans="1:9" ht="12.75">
      <c r="A6" s="5" t="s">
        <v>74</v>
      </c>
      <c r="B6" s="21">
        <v>1850</v>
      </c>
      <c r="C6" s="6">
        <v>0.024305555555555556</v>
      </c>
      <c r="D6" s="7">
        <f t="shared" si="1"/>
        <v>240</v>
      </c>
      <c r="E6" s="7">
        <v>0</v>
      </c>
      <c r="F6" s="7">
        <v>2.5</v>
      </c>
      <c r="G6" s="7"/>
      <c r="H6" s="7">
        <f t="shared" si="0"/>
        <v>240</v>
      </c>
      <c r="I6" s="6">
        <f>SUM(C$3:$C6)</f>
        <v>0.14583333333333334</v>
      </c>
    </row>
    <row r="7" spans="1:9" ht="12.75">
      <c r="A7" s="5" t="s">
        <v>22</v>
      </c>
      <c r="B7" s="21">
        <v>1867</v>
      </c>
      <c r="C7" s="6">
        <v>0.027777777777777776</v>
      </c>
      <c r="D7" s="7">
        <f t="shared" si="1"/>
        <v>17</v>
      </c>
      <c r="E7" s="7">
        <v>0</v>
      </c>
      <c r="F7" s="7">
        <v>2</v>
      </c>
      <c r="G7" s="17"/>
      <c r="H7" s="7">
        <f t="shared" si="0"/>
        <v>17</v>
      </c>
      <c r="I7" s="6">
        <f>SUM(C$3:$C7)</f>
        <v>0.1736111111111111</v>
      </c>
    </row>
    <row r="8" spans="1:9" ht="12.75">
      <c r="A8" s="5" t="s">
        <v>23</v>
      </c>
      <c r="B8" s="21">
        <v>2020</v>
      </c>
      <c r="C8" s="6">
        <v>0.010416666666666666</v>
      </c>
      <c r="D8" s="7">
        <f t="shared" si="1"/>
        <v>153</v>
      </c>
      <c r="E8" s="7">
        <v>0</v>
      </c>
      <c r="F8" s="7"/>
      <c r="G8" s="7"/>
      <c r="H8" s="7">
        <f t="shared" si="0"/>
        <v>153</v>
      </c>
      <c r="I8" s="6">
        <f>SUM(C$3:$C8)</f>
        <v>0.18402777777777776</v>
      </c>
    </row>
    <row r="9" spans="1:9" ht="12.75">
      <c r="A9" s="5" t="s">
        <v>24</v>
      </c>
      <c r="B9" s="21">
        <v>2187</v>
      </c>
      <c r="C9" s="6">
        <v>0.027777777777777776</v>
      </c>
      <c r="D9" s="7">
        <f t="shared" si="1"/>
        <v>167</v>
      </c>
      <c r="E9" s="7">
        <v>0</v>
      </c>
      <c r="F9" s="7">
        <v>2</v>
      </c>
      <c r="G9" s="7"/>
      <c r="H9" s="7">
        <f t="shared" si="0"/>
        <v>167</v>
      </c>
      <c r="I9" s="6">
        <f>SUM(C$3:$C9)</f>
        <v>0.21180555555555552</v>
      </c>
    </row>
    <row r="10" spans="1:9" ht="12.75">
      <c r="A10" s="5" t="s">
        <v>25</v>
      </c>
      <c r="B10" s="21">
        <v>2205</v>
      </c>
      <c r="C10" s="6">
        <v>0.006944444444444444</v>
      </c>
      <c r="D10" s="7">
        <f t="shared" si="1"/>
        <v>18</v>
      </c>
      <c r="E10" s="7">
        <v>0</v>
      </c>
      <c r="F10" s="7">
        <v>0.5</v>
      </c>
      <c r="G10" s="7"/>
      <c r="H10" s="7">
        <f t="shared" si="0"/>
        <v>18</v>
      </c>
      <c r="I10" s="6">
        <f>SUM(C$3:$C10)</f>
        <v>0.21874999999999997</v>
      </c>
    </row>
    <row r="11" spans="1:10" s="12" customFormat="1" ht="13.5" thickBot="1">
      <c r="A11" s="8" t="s">
        <v>9</v>
      </c>
      <c r="B11" s="22"/>
      <c r="C11" s="10"/>
      <c r="D11" s="10">
        <f>SUM(D3:D10)</f>
        <v>1562</v>
      </c>
      <c r="E11" s="10">
        <f>SUM(E3:E10)</f>
        <v>0</v>
      </c>
      <c r="F11" s="10">
        <f>SUM(F3:F10)</f>
        <v>16</v>
      </c>
      <c r="G11" s="29" t="s">
        <v>25</v>
      </c>
      <c r="H11" s="10"/>
      <c r="I11" s="11">
        <f>SUM(C$3:$C10)</f>
        <v>0.21874999999999997</v>
      </c>
      <c r="J11" s="18" t="s">
        <v>71</v>
      </c>
    </row>
    <row r="12" spans="1:10" s="12" customFormat="1" ht="12.75">
      <c r="A12" s="15"/>
      <c r="B12" s="23"/>
      <c r="C12" s="13"/>
      <c r="D12" s="13"/>
      <c r="E12" s="13"/>
      <c r="F12" s="13"/>
      <c r="G12" s="13"/>
      <c r="H12" s="13"/>
      <c r="I12" s="14"/>
      <c r="J12" s="17"/>
    </row>
    <row r="13" spans="1:9" ht="12.75">
      <c r="A13" s="5" t="s">
        <v>25</v>
      </c>
      <c r="B13" s="21">
        <v>2205</v>
      </c>
      <c r="C13" s="6"/>
      <c r="D13" s="7">
        <v>0</v>
      </c>
      <c r="E13" s="7">
        <v>0</v>
      </c>
      <c r="F13" s="7"/>
      <c r="G13" s="7"/>
      <c r="H13" s="7">
        <f aca="true" t="shared" si="2" ref="H13:H20">SUM(D13:E13)</f>
        <v>0</v>
      </c>
      <c r="I13" s="6">
        <v>0</v>
      </c>
    </row>
    <row r="14" spans="1:9" ht="12.75">
      <c r="A14" s="5" t="s">
        <v>75</v>
      </c>
      <c r="B14" s="21">
        <v>2187</v>
      </c>
      <c r="C14" s="6">
        <v>0.006944444444444444</v>
      </c>
      <c r="D14" s="7">
        <v>0</v>
      </c>
      <c r="E14" s="7">
        <f>SUM(B14-B13)</f>
        <v>-18</v>
      </c>
      <c r="F14" s="7"/>
      <c r="G14" s="7"/>
      <c r="H14" s="7">
        <f t="shared" si="2"/>
        <v>-18</v>
      </c>
      <c r="I14" s="6">
        <f>SUM(C$13:$C14)</f>
        <v>0.006944444444444444</v>
      </c>
    </row>
    <row r="15" spans="1:9" ht="12.75">
      <c r="A15" s="5" t="s">
        <v>26</v>
      </c>
      <c r="B15" s="21">
        <v>1941</v>
      </c>
      <c r="C15" s="6">
        <v>0.034722222222222224</v>
      </c>
      <c r="D15" s="7">
        <v>0</v>
      </c>
      <c r="E15" s="7">
        <f>SUM(B15-B13)</f>
        <v>-264</v>
      </c>
      <c r="F15" s="7"/>
      <c r="G15" s="7"/>
      <c r="H15" s="7">
        <f t="shared" si="2"/>
        <v>-264</v>
      </c>
      <c r="I15" s="6">
        <f>SUM(C$13:$C15)</f>
        <v>0.04166666666666667</v>
      </c>
    </row>
    <row r="16" spans="1:9" ht="12.75">
      <c r="A16" s="5" t="s">
        <v>78</v>
      </c>
      <c r="B16" s="21">
        <v>1850</v>
      </c>
      <c r="C16" s="6">
        <v>0.006944444444444444</v>
      </c>
      <c r="D16" s="7">
        <v>0</v>
      </c>
      <c r="E16" s="7">
        <f>SUM(B16-B15)</f>
        <v>-91</v>
      </c>
      <c r="F16" s="7">
        <v>3</v>
      </c>
      <c r="G16" s="7"/>
      <c r="H16" s="7">
        <f t="shared" si="2"/>
        <v>-91</v>
      </c>
      <c r="I16" s="6">
        <f>SUM(C$13:$C16)</f>
        <v>0.04861111111111112</v>
      </c>
    </row>
    <row r="17" spans="1:9" ht="12.75">
      <c r="A17" s="5" t="s">
        <v>76</v>
      </c>
      <c r="B17" s="21">
        <v>1497</v>
      </c>
      <c r="C17" s="6">
        <v>0.024305555555555556</v>
      </c>
      <c r="D17" s="7">
        <v>0</v>
      </c>
      <c r="E17" s="7">
        <f>SUM(B17-B16)</f>
        <v>-353</v>
      </c>
      <c r="F17" s="7"/>
      <c r="G17" s="7"/>
      <c r="H17" s="7">
        <f t="shared" si="2"/>
        <v>-353</v>
      </c>
      <c r="I17" s="6">
        <f>SUM(C$13:$C17)</f>
        <v>0.07291666666666667</v>
      </c>
    </row>
    <row r="18" spans="1:9" ht="12.75">
      <c r="A18" s="5" t="s">
        <v>27</v>
      </c>
      <c r="B18" s="21">
        <v>1679</v>
      </c>
      <c r="C18" s="6">
        <v>0.0798611111111111</v>
      </c>
      <c r="D18" s="7">
        <f>SUM(B18-B17)</f>
        <v>182</v>
      </c>
      <c r="E18" s="7">
        <v>0</v>
      </c>
      <c r="F18" s="7"/>
      <c r="G18" s="7"/>
      <c r="H18" s="7">
        <f t="shared" si="2"/>
        <v>182</v>
      </c>
      <c r="I18" s="6">
        <f>SUM(C$13:$C18)</f>
        <v>0.1527777777777778</v>
      </c>
    </row>
    <row r="19" spans="1:9" ht="12.75">
      <c r="A19" s="5" t="s">
        <v>28</v>
      </c>
      <c r="B19" s="21">
        <v>2160</v>
      </c>
      <c r="C19" s="6">
        <v>0.052083333333333336</v>
      </c>
      <c r="D19" s="7">
        <f>SUM(B19-B18)</f>
        <v>481</v>
      </c>
      <c r="E19" s="7">
        <v>0</v>
      </c>
      <c r="F19" s="7"/>
      <c r="G19" s="7"/>
      <c r="H19" s="7">
        <f t="shared" si="2"/>
        <v>481</v>
      </c>
      <c r="I19" s="6">
        <f>SUM(C$13:$C19)</f>
        <v>0.20486111111111113</v>
      </c>
    </row>
    <row r="20" spans="1:9" ht="12.75">
      <c r="A20" s="5" t="s">
        <v>29</v>
      </c>
      <c r="B20" s="21">
        <v>2670</v>
      </c>
      <c r="C20" s="6">
        <v>0.0625</v>
      </c>
      <c r="D20" s="7">
        <f>SUM(B20-B19)</f>
        <v>510</v>
      </c>
      <c r="E20" s="7">
        <v>0</v>
      </c>
      <c r="F20" s="7">
        <v>7</v>
      </c>
      <c r="G20" s="7"/>
      <c r="H20" s="7">
        <f t="shared" si="2"/>
        <v>510</v>
      </c>
      <c r="I20" s="6">
        <f>SUM(C$13:$C20)</f>
        <v>0.26736111111111116</v>
      </c>
    </row>
    <row r="21" spans="1:10" s="12" customFormat="1" ht="13.5" thickBot="1">
      <c r="A21" s="8" t="s">
        <v>10</v>
      </c>
      <c r="B21" s="22"/>
      <c r="C21" s="10"/>
      <c r="D21" s="10">
        <f>SUM(D13:D20)</f>
        <v>1173</v>
      </c>
      <c r="E21" s="10">
        <f>SUM(E13:E20)</f>
        <v>-726</v>
      </c>
      <c r="F21" s="10">
        <f>SUM(F13:F20)</f>
        <v>10</v>
      </c>
      <c r="G21" s="29" t="s">
        <v>29</v>
      </c>
      <c r="H21" s="10"/>
      <c r="I21" s="11">
        <f>SUM(C$13:$C21)</f>
        <v>0.26736111111111116</v>
      </c>
      <c r="J21" s="18" t="s">
        <v>30</v>
      </c>
    </row>
    <row r="22" spans="1:10" s="12" customFormat="1" ht="12.75">
      <c r="A22" s="15"/>
      <c r="B22" s="23"/>
      <c r="C22" s="13"/>
      <c r="D22" s="13"/>
      <c r="E22" s="13"/>
      <c r="F22" s="13"/>
      <c r="G22" s="13"/>
      <c r="H22" s="13"/>
      <c r="I22" s="14"/>
      <c r="J22" s="17"/>
    </row>
    <row r="23" spans="1:9" ht="12.75">
      <c r="A23" s="5" t="s">
        <v>29</v>
      </c>
      <c r="B23" s="21">
        <v>2670</v>
      </c>
      <c r="C23" s="6"/>
      <c r="D23" s="7">
        <v>0</v>
      </c>
      <c r="E23" s="7">
        <v>0</v>
      </c>
      <c r="F23" s="7"/>
      <c r="G23" s="7"/>
      <c r="H23" s="7">
        <f>SUM(D23:E23)</f>
        <v>0</v>
      </c>
      <c r="I23" s="6">
        <v>0</v>
      </c>
    </row>
    <row r="24" spans="1:9" ht="12.75">
      <c r="A24" s="5" t="s">
        <v>31</v>
      </c>
      <c r="B24" s="21">
        <v>2425</v>
      </c>
      <c r="C24" s="6">
        <v>0.04861111111111111</v>
      </c>
      <c r="D24" s="7">
        <v>0</v>
      </c>
      <c r="E24" s="7">
        <f>SUM(B24-B23)</f>
        <v>-245</v>
      </c>
      <c r="F24" s="7"/>
      <c r="G24" s="7"/>
      <c r="H24" s="7">
        <f>SUM(D24:E24)</f>
        <v>-245</v>
      </c>
      <c r="I24" s="6">
        <f>SUM(C$23:$C24)</f>
        <v>0.04861111111111111</v>
      </c>
    </row>
    <row r="25" spans="1:10" ht="12.75">
      <c r="A25" s="5" t="s">
        <v>32</v>
      </c>
      <c r="B25" s="21">
        <v>2095</v>
      </c>
      <c r="C25" s="6">
        <v>0.03125</v>
      </c>
      <c r="D25" s="7">
        <v>0</v>
      </c>
      <c r="E25" s="7">
        <f>SUM(B25-B24)</f>
        <v>-330</v>
      </c>
      <c r="F25" s="7" t="s">
        <v>18</v>
      </c>
      <c r="G25" s="7"/>
      <c r="H25" s="7">
        <f>SUM(D25:E25)</f>
        <v>-330</v>
      </c>
      <c r="I25" s="6">
        <f>SUM(C$23:$C25)</f>
        <v>0.0798611111111111</v>
      </c>
      <c r="J25" s="17" t="s">
        <v>72</v>
      </c>
    </row>
    <row r="26" spans="1:9" ht="12.75">
      <c r="A26" s="5" t="s">
        <v>77</v>
      </c>
      <c r="B26" s="21">
        <v>1379</v>
      </c>
      <c r="C26" s="6">
        <v>0.0625</v>
      </c>
      <c r="D26" s="7">
        <v>0</v>
      </c>
      <c r="E26" s="7">
        <f>SUM(B26-B25)</f>
        <v>-716</v>
      </c>
      <c r="F26" s="7">
        <v>4</v>
      </c>
      <c r="G26" s="7"/>
      <c r="H26" s="7">
        <f>SUM(D26:E26)</f>
        <v>-716</v>
      </c>
      <c r="I26" s="6">
        <f>SUM(C$23:$C26)</f>
        <v>0.1423611111111111</v>
      </c>
    </row>
    <row r="27" spans="1:9" ht="12.75">
      <c r="A27" s="5" t="s">
        <v>33</v>
      </c>
      <c r="B27" s="21">
        <v>1968</v>
      </c>
      <c r="C27" s="6">
        <v>0.08333333333333333</v>
      </c>
      <c r="D27" s="7">
        <f>SUM(B27-B26)</f>
        <v>589</v>
      </c>
      <c r="E27" s="7"/>
      <c r="F27" s="7">
        <v>6</v>
      </c>
      <c r="G27" s="7"/>
      <c r="H27" s="7">
        <f>SUM(D27:E27)</f>
        <v>589</v>
      </c>
      <c r="I27" s="6">
        <f>SUM(C$23:$C27)</f>
        <v>0.22569444444444442</v>
      </c>
    </row>
    <row r="28" spans="1:10" s="12" customFormat="1" ht="13.5" thickBot="1">
      <c r="A28" s="8" t="s">
        <v>11</v>
      </c>
      <c r="B28" s="22"/>
      <c r="C28" s="10"/>
      <c r="D28" s="10">
        <f>SUM(D23:D27)</f>
        <v>589</v>
      </c>
      <c r="E28" s="10">
        <f>SUM(E23:E27)</f>
        <v>-1291</v>
      </c>
      <c r="F28" s="10">
        <f>SUM(F23:F27)</f>
        <v>10</v>
      </c>
      <c r="G28" s="30" t="s">
        <v>34</v>
      </c>
      <c r="H28" s="10"/>
      <c r="I28" s="11">
        <f>SUM(C$23:$C28)</f>
        <v>0.22569444444444442</v>
      </c>
      <c r="J28" s="18" t="s">
        <v>35</v>
      </c>
    </row>
    <row r="29" spans="1:9" s="12" customFormat="1" ht="12.75">
      <c r="A29" s="15"/>
      <c r="B29" s="23"/>
      <c r="C29" s="13"/>
      <c r="D29" s="13"/>
      <c r="E29" s="13"/>
      <c r="F29" s="13"/>
      <c r="G29" s="13"/>
      <c r="H29" s="13"/>
      <c r="I29" s="14"/>
    </row>
    <row r="30" spans="1:9" ht="12.75">
      <c r="A30" s="5" t="s">
        <v>33</v>
      </c>
      <c r="B30" s="21">
        <v>1968</v>
      </c>
      <c r="C30" s="6"/>
      <c r="D30" s="7">
        <v>0</v>
      </c>
      <c r="E30" s="7">
        <v>0</v>
      </c>
      <c r="F30" s="7"/>
      <c r="G30" s="7"/>
      <c r="H30" s="7">
        <f>SUM(D30:E30)</f>
        <v>0</v>
      </c>
      <c r="I30" s="6">
        <f>SUM(C$30:$C30)</f>
        <v>0</v>
      </c>
    </row>
    <row r="31" spans="1:9" ht="12.75">
      <c r="A31" s="5" t="s">
        <v>36</v>
      </c>
      <c r="B31" s="21">
        <v>2259</v>
      </c>
      <c r="C31" s="6">
        <v>0.09375</v>
      </c>
      <c r="D31" s="7">
        <f>SUM(B31-B30)</f>
        <v>291</v>
      </c>
      <c r="E31" s="7">
        <v>0</v>
      </c>
      <c r="F31" s="7">
        <v>6</v>
      </c>
      <c r="G31" s="7"/>
      <c r="H31" s="7">
        <f>SUM(D31:E31)</f>
        <v>291</v>
      </c>
      <c r="I31" s="6">
        <f>SUM(C$30:$C31)</f>
        <v>0.09375</v>
      </c>
    </row>
    <row r="32" spans="1:10" ht="12.75">
      <c r="A32" s="5" t="s">
        <v>37</v>
      </c>
      <c r="B32" s="21">
        <v>2927</v>
      </c>
      <c r="C32" s="6">
        <v>0.0625</v>
      </c>
      <c r="D32" s="7">
        <f>SUM(B32-B31)</f>
        <v>668</v>
      </c>
      <c r="E32" s="7">
        <v>0</v>
      </c>
      <c r="F32" s="7">
        <v>3</v>
      </c>
      <c r="G32" s="7"/>
      <c r="H32" s="7">
        <f>SUM(D32:E32)</f>
        <v>668</v>
      </c>
      <c r="I32" s="6">
        <f>SUM(C$30:$C32)</f>
        <v>0.15625</v>
      </c>
      <c r="J32" s="17" t="s">
        <v>38</v>
      </c>
    </row>
    <row r="33" spans="1:10" ht="12.75">
      <c r="A33" s="5" t="s">
        <v>36</v>
      </c>
      <c r="B33" s="21">
        <v>2259</v>
      </c>
      <c r="C33" s="6">
        <v>0.041666666666666664</v>
      </c>
      <c r="D33" s="7">
        <v>0</v>
      </c>
      <c r="E33" s="7">
        <f>SUM(B33-B32)</f>
        <v>-668</v>
      </c>
      <c r="F33" s="7">
        <v>3</v>
      </c>
      <c r="G33" s="7"/>
      <c r="H33" s="7">
        <f>SUM(D33:E33)</f>
        <v>-668</v>
      </c>
      <c r="I33" s="6">
        <f>SUM(C$30:$C33)</f>
        <v>0.19791666666666666</v>
      </c>
      <c r="J33" s="17" t="s">
        <v>73</v>
      </c>
    </row>
    <row r="34" spans="1:9" ht="12.75">
      <c r="A34" s="5" t="s">
        <v>39</v>
      </c>
      <c r="B34" s="21">
        <v>2180</v>
      </c>
      <c r="C34" s="6">
        <v>0.04861111111111111</v>
      </c>
      <c r="D34" s="7">
        <v>0</v>
      </c>
      <c r="E34" s="7">
        <f>SUM(B34-B33)</f>
        <v>-79</v>
      </c>
      <c r="F34" s="7">
        <v>2</v>
      </c>
      <c r="G34" s="7"/>
      <c r="H34" s="7">
        <f>SUM(D34:E34)</f>
        <v>-79</v>
      </c>
      <c r="I34" s="6">
        <f>SUM(C$30:$C34)</f>
        <v>0.24652777777777776</v>
      </c>
    </row>
    <row r="35" spans="1:10" ht="13.5" thickBot="1">
      <c r="A35" s="8" t="s">
        <v>12</v>
      </c>
      <c r="B35" s="22"/>
      <c r="C35" s="10"/>
      <c r="D35" s="10">
        <f>SUM(D29:D34)</f>
        <v>959</v>
      </c>
      <c r="E35" s="10">
        <f>SUM(E29:E34)</f>
        <v>-747</v>
      </c>
      <c r="F35" s="10">
        <f>SUM(F29:F34)</f>
        <v>14</v>
      </c>
      <c r="G35" s="29" t="s">
        <v>39</v>
      </c>
      <c r="H35" s="10"/>
      <c r="I35" s="11">
        <f>SUM(C$30:$C35)</f>
        <v>0.24652777777777776</v>
      </c>
      <c r="J35" s="18" t="s">
        <v>40</v>
      </c>
    </row>
    <row r="36" spans="1:9" ht="12.75">
      <c r="A36" s="15"/>
      <c r="B36" s="23"/>
      <c r="C36" s="13"/>
      <c r="D36" s="13"/>
      <c r="E36" s="13"/>
      <c r="F36" s="13"/>
      <c r="G36" s="13"/>
      <c r="H36" s="13"/>
      <c r="I36" s="14"/>
    </row>
    <row r="37" spans="1:9" ht="12.75">
      <c r="A37" s="5" t="s">
        <v>39</v>
      </c>
      <c r="B37" s="21">
        <v>2180</v>
      </c>
      <c r="C37" s="6"/>
      <c r="D37" s="7"/>
      <c r="E37" s="7"/>
      <c r="F37" s="7"/>
      <c r="G37" s="7"/>
      <c r="H37" s="7">
        <f aca="true" t="shared" si="3" ref="H37:H42">SUM(D37:E37)</f>
        <v>0</v>
      </c>
      <c r="I37" s="6">
        <f>SUM(C$37:$C37)</f>
        <v>0</v>
      </c>
    </row>
    <row r="38" spans="1:9" ht="12.75">
      <c r="A38" s="5" t="s">
        <v>41</v>
      </c>
      <c r="B38" s="21">
        <v>2265</v>
      </c>
      <c r="C38" s="6">
        <v>0.03125</v>
      </c>
      <c r="D38" s="7">
        <f>SUM(B38-B37)</f>
        <v>85</v>
      </c>
      <c r="E38" s="7">
        <v>0</v>
      </c>
      <c r="F38" s="7">
        <v>3</v>
      </c>
      <c r="G38" s="7"/>
      <c r="H38" s="7">
        <f t="shared" si="3"/>
        <v>85</v>
      </c>
      <c r="I38" s="6">
        <f>SUM(C$37:$C38)</f>
        <v>0.03125</v>
      </c>
    </row>
    <row r="39" spans="1:9" ht="12.75">
      <c r="A39" s="5" t="s">
        <v>42</v>
      </c>
      <c r="B39" s="21">
        <v>1561</v>
      </c>
      <c r="C39" s="6">
        <v>0.04861111111111111</v>
      </c>
      <c r="D39" s="7">
        <v>0</v>
      </c>
      <c r="E39" s="7">
        <f>SUM(B39-B38)</f>
        <v>-704</v>
      </c>
      <c r="F39" s="7">
        <v>4</v>
      </c>
      <c r="G39" s="7"/>
      <c r="H39" s="7">
        <f t="shared" si="3"/>
        <v>-704</v>
      </c>
      <c r="I39" s="6">
        <f>SUM(C$37:$C39)</f>
        <v>0.0798611111111111</v>
      </c>
    </row>
    <row r="40" spans="1:9" ht="12.75">
      <c r="A40" s="5" t="s">
        <v>43</v>
      </c>
      <c r="B40" s="21">
        <v>1039</v>
      </c>
      <c r="C40" s="6">
        <v>0.027777777777777776</v>
      </c>
      <c r="D40" s="7">
        <v>0</v>
      </c>
      <c r="E40" s="7">
        <f>SUM(B40-B39)</f>
        <v>-522</v>
      </c>
      <c r="F40" s="7">
        <v>3</v>
      </c>
      <c r="G40" s="7"/>
      <c r="H40" s="7">
        <f t="shared" si="3"/>
        <v>-522</v>
      </c>
      <c r="I40" s="6">
        <f>SUM(C$37:$C40)</f>
        <v>0.10763888888888888</v>
      </c>
    </row>
    <row r="41" spans="1:9" ht="12.75">
      <c r="A41" s="5" t="s">
        <v>44</v>
      </c>
      <c r="B41" s="21">
        <v>1487</v>
      </c>
      <c r="C41" s="6">
        <v>0.041666666666666664</v>
      </c>
      <c r="D41" s="7">
        <f>SUM(B41-B40)</f>
        <v>448</v>
      </c>
      <c r="E41" s="7">
        <v>0</v>
      </c>
      <c r="F41" s="7"/>
      <c r="G41" s="7"/>
      <c r="H41" s="7">
        <f t="shared" si="3"/>
        <v>448</v>
      </c>
      <c r="I41" s="6">
        <f>SUM(C$37:$C41)</f>
        <v>0.14930555555555555</v>
      </c>
    </row>
    <row r="42" spans="1:9" ht="12.75">
      <c r="A42" s="5" t="s">
        <v>45</v>
      </c>
      <c r="B42" s="21">
        <v>1619</v>
      </c>
      <c r="C42" s="6">
        <v>0.006944444444444444</v>
      </c>
      <c r="D42" s="7">
        <f>SUM(B42-B41)</f>
        <v>132</v>
      </c>
      <c r="E42" s="7">
        <v>0</v>
      </c>
      <c r="F42" s="7">
        <v>5</v>
      </c>
      <c r="G42" s="7"/>
      <c r="H42" s="7">
        <f t="shared" si="3"/>
        <v>132</v>
      </c>
      <c r="I42" s="6">
        <f>SUM(C$37:$C42)</f>
        <v>0.15625</v>
      </c>
    </row>
    <row r="43" spans="1:10" ht="13.5" thickBot="1">
      <c r="A43" s="8" t="s">
        <v>13</v>
      </c>
      <c r="B43" s="22"/>
      <c r="C43" s="10"/>
      <c r="D43" s="10">
        <f>SUM(D36:D42)</f>
        <v>665</v>
      </c>
      <c r="E43" s="10">
        <f>SUM(E36:E42)</f>
        <v>-1226</v>
      </c>
      <c r="F43" s="10">
        <f>SUM(F36:F42)</f>
        <v>15</v>
      </c>
      <c r="G43" s="29" t="s">
        <v>68</v>
      </c>
      <c r="H43" s="10"/>
      <c r="I43" s="11">
        <f>SUM(C$37:$C43)</f>
        <v>0.15625</v>
      </c>
      <c r="J43" s="18" t="s">
        <v>46</v>
      </c>
    </row>
    <row r="44" spans="1:10" ht="12.75">
      <c r="A44" s="15"/>
      <c r="B44" s="23"/>
      <c r="C44" s="13"/>
      <c r="D44" s="13"/>
      <c r="E44" s="13"/>
      <c r="F44" s="13"/>
      <c r="G44" s="13"/>
      <c r="H44" s="13"/>
      <c r="I44" s="14"/>
      <c r="J44" s="19"/>
    </row>
    <row r="45" spans="1:9" ht="12.75">
      <c r="A45" s="5" t="s">
        <v>45</v>
      </c>
      <c r="B45" s="21">
        <v>1619</v>
      </c>
      <c r="C45" s="6"/>
      <c r="D45" s="7">
        <v>0</v>
      </c>
      <c r="E45" s="7">
        <v>0</v>
      </c>
      <c r="F45" s="7"/>
      <c r="G45" s="7"/>
      <c r="H45" s="7">
        <f aca="true" t="shared" si="4" ref="H45:H50">SUM(D45:E45)</f>
        <v>0</v>
      </c>
      <c r="I45" s="6">
        <f>SUM(C$45:$C45)</f>
        <v>0</v>
      </c>
    </row>
    <row r="46" spans="1:9" ht="12.75">
      <c r="A46" s="5" t="s">
        <v>47</v>
      </c>
      <c r="B46" s="21">
        <v>2320</v>
      </c>
      <c r="C46" s="6">
        <v>0.08333333333333333</v>
      </c>
      <c r="D46" s="7">
        <f>SUM(B46-B45)</f>
        <v>701</v>
      </c>
      <c r="E46" s="7">
        <v>0</v>
      </c>
      <c r="F46" s="7">
        <v>5</v>
      </c>
      <c r="G46" s="7"/>
      <c r="H46" s="7">
        <f t="shared" si="4"/>
        <v>701</v>
      </c>
      <c r="I46" s="6">
        <f>SUM(C$45:$C46)</f>
        <v>0.08333333333333333</v>
      </c>
    </row>
    <row r="47" spans="1:9" ht="12.75">
      <c r="A47" s="5" t="s">
        <v>48</v>
      </c>
      <c r="B47" s="21">
        <v>2061</v>
      </c>
      <c r="C47" s="6">
        <v>0.020833333333333332</v>
      </c>
      <c r="D47" s="7">
        <v>0</v>
      </c>
      <c r="E47" s="7">
        <f>SUM(B47-B46)</f>
        <v>-259</v>
      </c>
      <c r="F47" s="7">
        <v>2</v>
      </c>
      <c r="G47" s="7"/>
      <c r="H47" s="7">
        <f t="shared" si="4"/>
        <v>-259</v>
      </c>
      <c r="I47" s="6">
        <f>SUM(C$45:$C47)</f>
        <v>0.10416666666666666</v>
      </c>
    </row>
    <row r="48" spans="1:9" ht="12.75">
      <c r="A48" s="5" t="s">
        <v>49</v>
      </c>
      <c r="B48" s="21">
        <v>1874</v>
      </c>
      <c r="C48" s="6">
        <v>0.03819444444444444</v>
      </c>
      <c r="D48" s="7">
        <v>0</v>
      </c>
      <c r="E48" s="7">
        <f>SUM(B48-B47)</f>
        <v>-187</v>
      </c>
      <c r="F48" s="7">
        <v>3</v>
      </c>
      <c r="G48" s="7"/>
      <c r="H48" s="7">
        <f t="shared" si="4"/>
        <v>-187</v>
      </c>
      <c r="I48" s="6">
        <f>SUM(C$45:$C48)</f>
        <v>0.1423611111111111</v>
      </c>
    </row>
    <row r="49" spans="1:9" ht="12.75">
      <c r="A49" s="5" t="s">
        <v>50</v>
      </c>
      <c r="B49" s="21">
        <v>881</v>
      </c>
      <c r="C49" s="6">
        <v>0.0763888888888889</v>
      </c>
      <c r="D49" s="7">
        <v>0</v>
      </c>
      <c r="E49" s="7">
        <f>SUM(B49-B48)</f>
        <v>-993</v>
      </c>
      <c r="F49" s="7">
        <v>4</v>
      </c>
      <c r="G49" s="7"/>
      <c r="H49" s="7">
        <f t="shared" si="4"/>
        <v>-993</v>
      </c>
      <c r="I49" s="6">
        <f>SUM(C$45:$C49)</f>
        <v>0.21875</v>
      </c>
    </row>
    <row r="50" spans="1:9" ht="12.75">
      <c r="A50" s="5" t="s">
        <v>51</v>
      </c>
      <c r="B50" s="21">
        <v>1363</v>
      </c>
      <c r="C50" s="6">
        <v>0.0625</v>
      </c>
      <c r="D50" s="7">
        <f>SUM(B50-B49)</f>
        <v>482</v>
      </c>
      <c r="E50" s="7">
        <v>0</v>
      </c>
      <c r="F50" s="7">
        <v>5</v>
      </c>
      <c r="G50" s="7"/>
      <c r="H50" s="7">
        <f t="shared" si="4"/>
        <v>482</v>
      </c>
      <c r="I50" s="6">
        <f>SUM(C$45:$C50)</f>
        <v>0.28125</v>
      </c>
    </row>
    <row r="51" spans="1:10" ht="13.5" thickBot="1">
      <c r="A51" s="8" t="s">
        <v>14</v>
      </c>
      <c r="B51" s="22"/>
      <c r="C51" s="10"/>
      <c r="D51" s="10">
        <f>SUM(D45:D50)</f>
        <v>1183</v>
      </c>
      <c r="E51" s="10">
        <f>SUM(E45:E50)</f>
        <v>-1439</v>
      </c>
      <c r="F51" s="10">
        <f>SUM(F45:F50)</f>
        <v>19</v>
      </c>
      <c r="G51" s="29" t="s">
        <v>52</v>
      </c>
      <c r="H51" s="10"/>
      <c r="I51" s="11">
        <f>SUM(C$45:$C51)</f>
        <v>0.28125</v>
      </c>
      <c r="J51" s="18" t="s">
        <v>53</v>
      </c>
    </row>
    <row r="52" spans="1:9" ht="12.75">
      <c r="A52" s="15"/>
      <c r="B52" s="23"/>
      <c r="C52" s="13"/>
      <c r="D52" s="13"/>
      <c r="E52" s="13"/>
      <c r="F52" s="13"/>
      <c r="G52" s="13"/>
      <c r="H52" s="13"/>
      <c r="I52" s="14"/>
    </row>
    <row r="53" spans="1:9" ht="12.75">
      <c r="A53" s="5" t="s">
        <v>51</v>
      </c>
      <c r="B53" s="21">
        <v>1363</v>
      </c>
      <c r="C53" s="6">
        <v>1</v>
      </c>
      <c r="D53" s="7">
        <v>0</v>
      </c>
      <c r="E53" s="7">
        <v>0</v>
      </c>
      <c r="F53" s="7"/>
      <c r="G53" s="7"/>
      <c r="H53" s="7">
        <f>SUM(D53:E53)</f>
        <v>0</v>
      </c>
      <c r="I53" s="6">
        <f>SUM(C$53:$C53)</f>
        <v>1</v>
      </c>
    </row>
    <row r="54" spans="1:9" ht="12.75">
      <c r="A54" s="5" t="s">
        <v>54</v>
      </c>
      <c r="B54" s="21">
        <v>1780</v>
      </c>
      <c r="C54" s="6">
        <v>0.0625</v>
      </c>
      <c r="D54" s="7">
        <f>SUM(B54-B53)</f>
        <v>417</v>
      </c>
      <c r="E54" s="7">
        <v>0</v>
      </c>
      <c r="F54" s="7">
        <v>5</v>
      </c>
      <c r="G54" s="7"/>
      <c r="H54" s="7">
        <f>SUM(D54:E54)</f>
        <v>417</v>
      </c>
      <c r="I54" s="6">
        <f>SUM(C$53:$C54)</f>
        <v>1.0625</v>
      </c>
    </row>
    <row r="55" spans="1:9" ht="12.75">
      <c r="A55" s="5" t="s">
        <v>55</v>
      </c>
      <c r="B55" s="21">
        <v>2039</v>
      </c>
      <c r="C55" s="6">
        <v>0.027777777777777776</v>
      </c>
      <c r="D55" s="7">
        <f>SUM(B55-B54)</f>
        <v>259</v>
      </c>
      <c r="E55" s="7">
        <v>0</v>
      </c>
      <c r="F55" s="7">
        <v>3</v>
      </c>
      <c r="G55" s="7"/>
      <c r="H55" s="7">
        <f>SUM(D55:E55)</f>
        <v>259</v>
      </c>
      <c r="I55" s="6">
        <f>SUM(C$53:$C55)</f>
        <v>1.0902777777777777</v>
      </c>
    </row>
    <row r="56" spans="1:9" ht="12.75">
      <c r="A56" s="5" t="s">
        <v>56</v>
      </c>
      <c r="B56" s="21">
        <v>2612</v>
      </c>
      <c r="C56" s="6">
        <v>0.0625</v>
      </c>
      <c r="D56" s="7">
        <f>SUM(B56-B55)</f>
        <v>573</v>
      </c>
      <c r="E56" s="7">
        <v>0</v>
      </c>
      <c r="F56" s="7">
        <v>3</v>
      </c>
      <c r="G56" s="7"/>
      <c r="H56" s="7">
        <f>SUM(D56:E56)</f>
        <v>573</v>
      </c>
      <c r="I56" s="6">
        <f>SUM(C$53:$C56)</f>
        <v>1.1527777777777777</v>
      </c>
    </row>
    <row r="57" spans="1:9" ht="12.75">
      <c r="A57" s="5" t="s">
        <v>57</v>
      </c>
      <c r="B57" s="21">
        <v>2465</v>
      </c>
      <c r="C57" s="6">
        <v>0.0625</v>
      </c>
      <c r="D57" s="17">
        <v>0</v>
      </c>
      <c r="E57" s="7">
        <f>SUM(B57-B56)</f>
        <v>-147</v>
      </c>
      <c r="F57" s="7">
        <v>3</v>
      </c>
      <c r="G57" s="7"/>
      <c r="H57" s="7">
        <f>SUM(E57:E57)</f>
        <v>-147</v>
      </c>
      <c r="I57" s="6">
        <f>SUM(C$53:$C57)</f>
        <v>1.2152777777777777</v>
      </c>
    </row>
    <row r="58" spans="1:10" s="12" customFormat="1" ht="13.5" thickBot="1">
      <c r="A58" s="8" t="s">
        <v>15</v>
      </c>
      <c r="B58" s="22"/>
      <c r="C58" s="10"/>
      <c r="D58" s="10">
        <f>SUM(D52:D57)</f>
        <v>1249</v>
      </c>
      <c r="E58" s="10">
        <f>SUM(E52:E57)</f>
        <v>-147</v>
      </c>
      <c r="F58" s="10">
        <f>SUM(F52:F57)</f>
        <v>14</v>
      </c>
      <c r="G58" s="29" t="s">
        <v>57</v>
      </c>
      <c r="H58" s="10"/>
      <c r="I58" s="11">
        <f>SUM(C$53:$C58)</f>
        <v>1.2152777777777777</v>
      </c>
      <c r="J58" s="18" t="s">
        <v>58</v>
      </c>
    </row>
    <row r="60" spans="1:9" ht="12.75">
      <c r="A60" s="5" t="s">
        <v>57</v>
      </c>
      <c r="B60" s="21">
        <v>2465</v>
      </c>
      <c r="C60" s="6">
        <v>0</v>
      </c>
      <c r="D60" s="17">
        <v>0</v>
      </c>
      <c r="E60" s="7">
        <v>0</v>
      </c>
      <c r="F60" s="7"/>
      <c r="G60" s="7"/>
      <c r="H60" s="7">
        <f aca="true" t="shared" si="5" ref="H60:H65">SUM(E60:E60)</f>
        <v>0</v>
      </c>
      <c r="I60" s="6">
        <f>SUM(C$60:$C60)</f>
        <v>0</v>
      </c>
    </row>
    <row r="61" spans="1:9" ht="12.75">
      <c r="A61" s="5" t="s">
        <v>59</v>
      </c>
      <c r="B61" s="21">
        <v>1672</v>
      </c>
      <c r="C61" s="6">
        <v>0.10416666666666667</v>
      </c>
      <c r="D61" s="17">
        <v>0</v>
      </c>
      <c r="E61" s="7">
        <f>SUM(B61-B60)</f>
        <v>-793</v>
      </c>
      <c r="F61" s="7">
        <v>4</v>
      </c>
      <c r="G61" s="7"/>
      <c r="H61" s="7">
        <f t="shared" si="5"/>
        <v>-793</v>
      </c>
      <c r="I61" s="6">
        <f>SUM(C$60:$C61)</f>
        <v>0.10416666666666667</v>
      </c>
    </row>
    <row r="62" spans="1:9" ht="12.75">
      <c r="A62" s="5" t="s">
        <v>60</v>
      </c>
      <c r="B62" s="21">
        <v>2053</v>
      </c>
      <c r="C62" s="6">
        <v>0.04513888888888889</v>
      </c>
      <c r="D62" s="7">
        <f>SUM(B62-B61)</f>
        <v>381</v>
      </c>
      <c r="E62" s="7">
        <v>0</v>
      </c>
      <c r="F62" s="7">
        <v>3</v>
      </c>
      <c r="G62" s="7"/>
      <c r="H62" s="7">
        <f t="shared" si="5"/>
        <v>0</v>
      </c>
      <c r="I62" s="6">
        <f>SUM(C$60:$C62)</f>
        <v>0.14930555555555555</v>
      </c>
    </row>
    <row r="63" spans="1:9" ht="12.75">
      <c r="A63" s="5" t="s">
        <v>61</v>
      </c>
      <c r="B63" s="21">
        <v>2778</v>
      </c>
      <c r="C63" s="6">
        <v>0.06597222222222222</v>
      </c>
      <c r="D63" s="7">
        <f>SUM(B63-B62)</f>
        <v>725</v>
      </c>
      <c r="E63" s="7">
        <v>0</v>
      </c>
      <c r="F63" s="7">
        <v>3</v>
      </c>
      <c r="G63" s="7"/>
      <c r="H63" s="7">
        <f t="shared" si="5"/>
        <v>0</v>
      </c>
      <c r="I63" s="6">
        <f>SUM(C$60:$C63)</f>
        <v>0.2152777777777778</v>
      </c>
    </row>
    <row r="64" spans="1:9" ht="12.75">
      <c r="A64" s="5" t="s">
        <v>62</v>
      </c>
      <c r="B64" s="21">
        <v>1978</v>
      </c>
      <c r="C64" s="6">
        <v>0.041666666666666664</v>
      </c>
      <c r="D64" s="17">
        <v>0</v>
      </c>
      <c r="E64" s="7">
        <f>SUM(B64-B63)</f>
        <v>-800</v>
      </c>
      <c r="F64" s="7">
        <v>5</v>
      </c>
      <c r="G64" s="7"/>
      <c r="H64" s="7">
        <f t="shared" si="5"/>
        <v>-800</v>
      </c>
      <c r="I64" s="6">
        <f>SUM(C$60:$C64)</f>
        <v>0.2569444444444445</v>
      </c>
    </row>
    <row r="65" spans="1:9" ht="12.75">
      <c r="A65" s="5" t="s">
        <v>63</v>
      </c>
      <c r="B65" s="21">
        <v>1593</v>
      </c>
      <c r="C65" s="6">
        <v>0.034722222222222224</v>
      </c>
      <c r="D65" s="17">
        <v>0</v>
      </c>
      <c r="E65" s="7">
        <f>SUM(B65-B64)</f>
        <v>-385</v>
      </c>
      <c r="F65" s="7">
        <v>2</v>
      </c>
      <c r="G65" s="7"/>
      <c r="H65" s="7">
        <f t="shared" si="5"/>
        <v>-385</v>
      </c>
      <c r="I65" s="6">
        <f>SUM(C$60:$C65)</f>
        <v>0.2916666666666667</v>
      </c>
    </row>
    <row r="66" spans="1:10" s="12" customFormat="1" ht="13.5" thickBot="1">
      <c r="A66" s="8" t="s">
        <v>64</v>
      </c>
      <c r="B66" s="22"/>
      <c r="C66" s="10"/>
      <c r="D66" s="10">
        <f>SUM(D60:D65)</f>
        <v>1106</v>
      </c>
      <c r="E66" s="10">
        <f>SUM(E60:E65)</f>
        <v>-1978</v>
      </c>
      <c r="F66" s="10">
        <f>SUM(F60:F65)</f>
        <v>17</v>
      </c>
      <c r="G66" s="29" t="s">
        <v>69</v>
      </c>
      <c r="H66" s="10"/>
      <c r="I66" s="11">
        <f>SUM(C$60:$C66)</f>
        <v>0.2916666666666667</v>
      </c>
      <c r="J66" s="18" t="s">
        <v>70</v>
      </c>
    </row>
    <row r="67" spans="1:10" s="12" customFormat="1" ht="12.75">
      <c r="A67" s="15"/>
      <c r="B67" s="23"/>
      <c r="C67" s="13"/>
      <c r="D67" s="13"/>
      <c r="E67" s="13"/>
      <c r="F67" s="13"/>
      <c r="G67" s="13"/>
      <c r="H67" s="13"/>
      <c r="I67" s="14"/>
      <c r="J67" s="26"/>
    </row>
    <row r="68" spans="1:9" ht="12.75">
      <c r="A68" s="5" t="s">
        <v>63</v>
      </c>
      <c r="B68" s="21">
        <v>1593</v>
      </c>
      <c r="C68" s="6">
        <v>0</v>
      </c>
      <c r="D68" s="17">
        <v>0</v>
      </c>
      <c r="E68" s="7">
        <v>0</v>
      </c>
      <c r="F68" s="7"/>
      <c r="G68" s="7"/>
      <c r="H68" s="7">
        <f>SUM(E68:E68)</f>
        <v>0</v>
      </c>
      <c r="I68" s="6">
        <f>SUM(C$68:$C68)</f>
        <v>0</v>
      </c>
    </row>
    <row r="69" spans="1:9" ht="12.75">
      <c r="A69" s="5" t="s">
        <v>66</v>
      </c>
      <c r="B69" s="21">
        <v>1176</v>
      </c>
      <c r="C69" s="6">
        <v>0.041666666666666664</v>
      </c>
      <c r="D69" s="17">
        <v>0</v>
      </c>
      <c r="E69" s="7">
        <f>SUM(B69-B68)</f>
        <v>-417</v>
      </c>
      <c r="F69" s="7">
        <v>4</v>
      </c>
      <c r="G69" s="7"/>
      <c r="H69" s="7">
        <f>SUM(E69:E69)</f>
        <v>-417</v>
      </c>
      <c r="I69" s="6">
        <f>SUM(C$68:$C69)</f>
        <v>0.041666666666666664</v>
      </c>
    </row>
    <row r="70" spans="1:10" s="12" customFormat="1" ht="13.5" thickBot="1">
      <c r="A70" s="8" t="s">
        <v>65</v>
      </c>
      <c r="B70" s="22"/>
      <c r="C70" s="10"/>
      <c r="D70" s="10">
        <f>SUM(D68:D69)</f>
        <v>0</v>
      </c>
      <c r="E70" s="10">
        <f>SUM(E68:E69)</f>
        <v>-417</v>
      </c>
      <c r="F70" s="10">
        <f>SUM(F68:F69)</f>
        <v>4</v>
      </c>
      <c r="G70" s="25" t="s">
        <v>67</v>
      </c>
      <c r="H70" s="10"/>
      <c r="I70" s="11">
        <f>SUM(C$68:$C70)</f>
        <v>0.041666666666666664</v>
      </c>
      <c r="J70" s="11"/>
    </row>
    <row r="71" spans="1:9" ht="12.75">
      <c r="A71" s="5"/>
      <c r="B71" s="21"/>
      <c r="C71" s="6"/>
      <c r="E71" s="7"/>
      <c r="F71" s="7"/>
      <c r="G71" s="7"/>
      <c r="H71" s="7"/>
      <c r="I71" s="6"/>
    </row>
    <row r="72" spans="1:10" ht="13.5" thickBot="1">
      <c r="A72" s="8" t="s">
        <v>16</v>
      </c>
      <c r="B72" s="22"/>
      <c r="C72" s="10"/>
      <c r="D72" s="10">
        <f>SUM(D11+D21+D28+D35+D43+D51+D58+D66+D70)</f>
        <v>8486</v>
      </c>
      <c r="E72" s="10">
        <f>SUM(E11+E21+E28+E35+E43+E51+E58+E66+E70)</f>
        <v>-7971</v>
      </c>
      <c r="F72" s="10">
        <f>SUM(F11+F21+F28+F35+F43+F51+F58+F66+F70)</f>
        <v>119</v>
      </c>
      <c r="G72" s="10"/>
      <c r="H72" s="10"/>
      <c r="I72" s="16">
        <v>1.9444444444444444</v>
      </c>
      <c r="J72" s="16"/>
    </row>
    <row r="74" ht="12.75">
      <c r="G74" s="9"/>
    </row>
    <row r="77" spans="1:10" s="12" customFormat="1" ht="14.25" customHeight="1">
      <c r="A77" s="1"/>
      <c r="B77" s="24"/>
      <c r="C77" s="1"/>
      <c r="D77" s="17"/>
      <c r="E77" s="1"/>
      <c r="F77" s="1"/>
      <c r="G77" s="1"/>
      <c r="H77" s="1"/>
      <c r="I77" s="9"/>
      <c r="J77" s="17"/>
    </row>
    <row r="80" spans="1:10" s="12" customFormat="1" ht="12.75">
      <c r="A80" s="1"/>
      <c r="B80" s="24"/>
      <c r="C80" s="1"/>
      <c r="D80" s="17"/>
      <c r="E80" s="1"/>
      <c r="F80" s="1"/>
      <c r="G80" s="1"/>
      <c r="H80" s="1"/>
      <c r="I80" s="9"/>
      <c r="J80" s="17"/>
    </row>
  </sheetData>
  <hyperlinks>
    <hyperlink ref="G11" r:id="rId1" display="Gaulihütte"/>
    <hyperlink ref="G21" r:id="rId2" display="Dossenhütte"/>
    <hyperlink ref="G28" r:id="rId3" display="Hotel Grosse Scheidegg"/>
    <hyperlink ref="G35" r:id="rId4" display="Berghaus First"/>
    <hyperlink ref="G43" r:id="rId5" display="Hotel des Alpes Alpiglen"/>
    <hyperlink ref="G51" r:id="rId6" display="Pension Gimmelwald"/>
    <hyperlink ref="G58" r:id="rId7" display="Gspaltenhornhütte"/>
    <hyperlink ref="G66" r:id="rId8" display="Berghaus am Oeschinensee"/>
  </hyperlinks>
  <printOptions/>
  <pageMargins left="0.7874015748031497" right="0.7874015748031497" top="0.5905511811023623" bottom="0.3937007874015748" header="0.11811023622047245" footer="0"/>
  <pageSetup fitToHeight="1" fitToWidth="1" horizontalDpi="360" verticalDpi="360" orientation="portrait" paperSize="9" scale="83" r:id="rId9"/>
  <headerFooter alignWithMargins="0">
    <oddHeader>&amp;LBerner Oberland Bärentrek 26/8 t/m 3/9 2005 Willem en Hans Wortel &amp;RPagina &amp;P van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Wortel</dc:creator>
  <cp:keywords/>
  <dc:description/>
  <cp:lastModifiedBy>Hans Wortel</cp:lastModifiedBy>
  <cp:lastPrinted>2006-05-26T15:32:26Z</cp:lastPrinted>
  <dcterms:created xsi:type="dcterms:W3CDTF">2000-11-12T19:04:49Z</dcterms:created>
  <dcterms:modified xsi:type="dcterms:W3CDTF">2006-05-27T08:25:55Z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